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defaultThemeVersion="124226"/>
  <mc:AlternateContent xmlns:mc="http://schemas.openxmlformats.org/markup-compatibility/2006">
    <mc:Choice Requires="x15">
      <x15ac:absPath xmlns:x15ac="http://schemas.microsoft.com/office/spreadsheetml/2010/11/ac" url="https://d.docs.live.net/9ac474eacc96e867/Documents/ROTARIOS/Subvenciones Rotary/GRANT Projects RIMEX/"/>
    </mc:Choice>
  </mc:AlternateContent>
  <xr:revisionPtr revIDLastSave="0" documentId="8_{2DCC791C-A4D0-4DC8-851B-6011D5EC8AC7}" xr6:coauthVersionLast="47" xr6:coauthVersionMax="47" xr10:uidLastSave="{00000000-0000-0000-0000-000000000000}"/>
  <workbookProtection workbookAlgorithmName="SHA-512" workbookHashValue="gQgPrCy8mG4fr/APUUCTFnODJ2/rvXCy8S5I0HmKoA+BsG/Va6/ix9D9UMyaq6aU8MAqetvb4zZohltQ/A1wng==" workbookSaltValue="u6JIpyJN0cYFgmqWnLHcxg==" workbookSpinCount="100000" lockStructure="1"/>
  <bookViews>
    <workbookView xWindow="-110" yWindow="-110" windowWidth="19420" windowHeight="10300" xr2:uid="{00000000-000D-0000-FFFF-FFFF00000000}"/>
  </bookViews>
  <sheets>
    <sheet name="Financiamiento propuesto" sheetId="3" r:id="rId1"/>
  </sheets>
  <definedNames>
    <definedName name="_xlnm.Print_Area" localSheetId="0">'Financiamiento propuesto'!$A$1:$L$39</definedName>
    <definedName name="CashContributions">'Financiamiento propuesto'!#REF!</definedName>
    <definedName name="ValidCashOp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O2" i="3" l="1"/>
  <c r="P14" i="3"/>
  <c r="P13" i="3"/>
  <c r="P12" i="3"/>
  <c r="S15" i="3"/>
  <c r="Q10" i="3"/>
  <c r="R10" i="3"/>
  <c r="Q9" i="3"/>
  <c r="R9" i="3" s="1"/>
  <c r="Q8" i="3"/>
  <c r="R8" i="3" s="1"/>
  <c r="J32" i="3"/>
  <c r="S9" i="3" l="1"/>
  <c r="O9" i="3"/>
  <c r="N10" i="3"/>
  <c r="O15" i="3"/>
  <c r="O8" i="3"/>
  <c r="S10" i="3"/>
  <c r="O10" i="3"/>
  <c r="O12" i="3"/>
  <c r="N9" i="3"/>
  <c r="O16" i="3"/>
  <c r="S8" i="3"/>
  <c r="R14" i="3"/>
  <c r="Q11" i="3"/>
  <c r="J31" i="3"/>
  <c r="O11" i="3" l="1"/>
  <c r="O13" i="3" s="1"/>
  <c r="O20" i="3"/>
  <c r="O17" i="3"/>
  <c r="S11" i="3"/>
  <c r="E16" i="3"/>
  <c r="P20" i="3" l="1"/>
  <c r="P22" i="3" s="1"/>
  <c r="O22" i="3"/>
  <c r="R22" i="3" s="1"/>
  <c r="H36" i="3"/>
  <c r="I36" i="3" s="1"/>
  <c r="H35" i="3"/>
  <c r="I35" i="3" s="1"/>
  <c r="J37" i="3"/>
  <c r="H37" i="3"/>
  <c r="I37" i="3" s="1"/>
  <c r="G28" i="3"/>
  <c r="F28" i="3"/>
  <c r="E28" i="3"/>
  <c r="G16" i="3"/>
  <c r="F16" i="3"/>
  <c r="J28" i="3" l="1"/>
  <c r="F29" i="3"/>
  <c r="G29" i="3"/>
  <c r="E29" i="3"/>
  <c r="E30" i="3" s="1"/>
  <c r="H25" i="3"/>
  <c r="I25" i="3" s="1"/>
  <c r="H23" i="3"/>
  <c r="I23" i="3" s="1"/>
  <c r="H13" i="3"/>
  <c r="I13" i="3" s="1"/>
  <c r="J29" i="3" l="1"/>
  <c r="H14" i="3"/>
  <c r="I14" i="3" s="1"/>
  <c r="H24" i="3"/>
  <c r="I24" i="3" s="1"/>
  <c r="H26" i="3"/>
  <c r="I26" i="3" s="1"/>
  <c r="H22" i="3"/>
  <c r="I22" i="3" s="1"/>
  <c r="H12" i="3"/>
  <c r="I12" i="3" s="1"/>
  <c r="J16" i="3" l="1"/>
  <c r="H27" i="3" l="1"/>
  <c r="I27" i="3" s="1"/>
  <c r="H20" i="3"/>
  <c r="I20" i="3" s="1"/>
  <c r="H21" i="3"/>
  <c r="I21" i="3" s="1"/>
  <c r="H19" i="3"/>
  <c r="I19" i="3" s="1"/>
  <c r="H18" i="3"/>
  <c r="I18" i="3" s="1"/>
  <c r="H15" i="3"/>
  <c r="I15" i="3" s="1"/>
  <c r="H11" i="3"/>
  <c r="I11" i="3" s="1"/>
  <c r="H10" i="3"/>
  <c r="I10" i="3" s="1"/>
  <c r="H9" i="3"/>
  <c r="I9" i="3" s="1"/>
  <c r="H8" i="3"/>
  <c r="I8" i="3" s="1"/>
  <c r="J30" i="3" l="1"/>
  <c r="J33" i="3" s="1"/>
  <c r="K28" i="3"/>
  <c r="K16" i="3" l="1"/>
  <c r="J38" i="3" l="1"/>
</calcChain>
</file>

<file path=xl/sharedStrings.xml><?xml version="1.0" encoding="utf-8"?>
<sst xmlns="http://schemas.openxmlformats.org/spreadsheetml/2006/main" count="47" uniqueCount="46">
  <si>
    <r>
      <rPr>
        <b/>
        <sz val="10"/>
        <rFont val="Arial Narrow"/>
        <family val="2"/>
      </rPr>
      <t>Clubes/Distritos patrocinadores internacionales</t>
    </r>
  </si>
  <si>
    <r>
      <rPr>
        <sz val="10"/>
        <rFont val="Arial Narrow"/>
        <family val="2"/>
      </rPr>
      <t>Total de contribuciones de los patrocinadores internacionales</t>
    </r>
  </si>
  <si>
    <r>
      <rPr>
        <b/>
        <sz val="10"/>
        <rFont val="Arial Narrow"/>
        <family val="2"/>
      </rPr>
      <t>Total de financiamiento de la subvención global</t>
    </r>
  </si>
  <si>
    <r>
      <rPr>
        <b/>
        <sz val="10"/>
        <rFont val="Arial Narrow"/>
        <family val="2"/>
      </rPr>
      <t>Asegúrate de que todas las cifras sean números enteros</t>
    </r>
  </si>
  <si>
    <r>
      <rPr>
        <sz val="10"/>
        <rFont val="Arial Narrow"/>
        <family val="2"/>
      </rPr>
      <t xml:space="preserve">Indica todos los montos de financiamiento y especifica si se trata de Efectivo o procede del Fondo Distrital Designado (FDD). </t>
    </r>
  </si>
  <si>
    <r>
      <rPr>
        <sz val="10"/>
        <rFont val="Arial Narrow"/>
        <family val="2"/>
      </rPr>
      <t>Total de contribuciones de los patrocinadores locales</t>
    </r>
  </si>
  <si>
    <r>
      <rPr>
        <b/>
        <sz val="10"/>
        <rFont val="Arial Narrow"/>
        <family val="2"/>
      </rPr>
      <t>Clubes/Distritos patrocinadores locales</t>
    </r>
  </si>
  <si>
    <r>
      <rPr>
        <sz val="10"/>
        <rFont val="Arial Narrow"/>
        <family val="2"/>
      </rPr>
      <t>Las contribuciones de los patrocinadores internacionales deben ascender como mínimo al 15 %.</t>
    </r>
  </si>
  <si>
    <r>
      <rPr>
        <b/>
        <sz val="10"/>
        <rFont val="Arial Narrow"/>
        <family val="2"/>
      </rPr>
      <t>Efectivo del proyecto</t>
    </r>
  </si>
  <si>
    <r>
      <rPr>
        <b/>
        <sz val="10"/>
        <rFont val="Arial Narrow"/>
        <family val="2"/>
      </rPr>
      <t>FDD (USD)</t>
    </r>
  </si>
  <si>
    <r>
      <rPr>
        <b/>
        <sz val="10"/>
        <rFont val="Arial Narrow"/>
        <family val="2"/>
      </rPr>
      <t>Efectivo a través de LFR (Equiv USD)</t>
    </r>
  </si>
  <si>
    <r>
      <rPr>
        <sz val="10"/>
        <rFont val="Arial Narrow"/>
        <family val="2"/>
      </rPr>
      <t>Las contribuciones ajenas a Rotary no podrán proceder de organizaciones colaboradoras ni de los beneficiarios del proyecto.</t>
    </r>
  </si>
  <si>
    <r>
      <rPr>
        <sz val="10"/>
        <rFont val="Arial Narrow"/>
        <family val="2"/>
      </rPr>
      <t>Las contribuciones realizadas por rotarios individuales deben ingresarse bajo el nombre de su club.</t>
    </r>
  </si>
  <si>
    <r>
      <rPr>
        <sz val="10"/>
        <rFont val="Arial Narrow"/>
        <family val="2"/>
      </rPr>
      <t>Nº de solicitud de la subvención global</t>
    </r>
  </si>
  <si>
    <r>
      <rPr>
        <sz val="10"/>
        <rFont val="Arial Narrow"/>
        <family val="2"/>
      </rPr>
      <t>El total de financiamiento debe ser de al menos USD 30 000.</t>
    </r>
  </si>
  <si>
    <r>
      <rPr>
        <b/>
        <sz val="10"/>
        <rFont val="Arial Narrow"/>
        <family val="2"/>
      </rPr>
      <t>Total a LFR</t>
    </r>
  </si>
  <si>
    <r>
      <rPr>
        <b/>
        <sz val="10"/>
        <rFont val="Arial Narrow"/>
        <family val="2"/>
      </rPr>
      <t xml:space="preserve">Total de financiamiento del proyecto </t>
    </r>
    <r>
      <rPr>
        <sz val="10"/>
        <rFont val="Arial Narrow"/>
        <family val="2"/>
      </rPr>
      <t>(debe ser igual al presupuesto)</t>
    </r>
  </si>
  <si>
    <r>
      <rPr>
        <sz val="10"/>
        <rFont val="Arial Narrow"/>
        <family val="2"/>
      </rPr>
      <t>Total de contribuciones de los rotarios</t>
    </r>
  </si>
  <si>
    <r>
      <rPr>
        <sz val="10"/>
        <rFont val="Arial Narrow"/>
        <family val="2"/>
      </rPr>
      <t xml:space="preserve">Contrapartida del Fondo Mundial: </t>
    </r>
  </si>
  <si>
    <r>
      <rPr>
        <b/>
        <sz val="10"/>
        <rFont val="Arial Narrow"/>
        <family val="2"/>
      </rPr>
      <t>Planificador del financiamiento de subvenciones globales</t>
    </r>
  </si>
  <si>
    <r>
      <rPr>
        <b/>
        <sz val="10"/>
        <rFont val="Arial Narrow"/>
        <family val="2"/>
      </rPr>
      <t>1.</t>
    </r>
  </si>
  <si>
    <r>
      <rPr>
        <b/>
        <sz val="10"/>
        <rFont val="Arial Narrow"/>
        <family val="2"/>
      </rPr>
      <t>2.</t>
    </r>
  </si>
  <si>
    <r>
      <rPr>
        <b/>
        <sz val="10"/>
        <rFont val="Arial Narrow"/>
        <family val="2"/>
      </rPr>
      <t>3.</t>
    </r>
  </si>
  <si>
    <r>
      <rPr>
        <b/>
        <sz val="10"/>
        <rFont val="Arial Narrow"/>
        <family val="2"/>
      </rPr>
      <t>4.</t>
    </r>
  </si>
  <si>
    <r>
      <rPr>
        <b/>
        <sz val="10"/>
        <rFont val="Arial Narrow"/>
        <family val="2"/>
      </rPr>
      <t>Otros donantes</t>
    </r>
    <r>
      <rPr>
        <sz val="10"/>
        <rFont val="Arial Narrow"/>
        <family val="2"/>
      </rPr>
      <t xml:space="preserve"> (sin fondos de contrapartida)</t>
    </r>
  </si>
  <si>
    <r>
      <rPr>
        <sz val="10"/>
        <rFont val="Arial Narrow"/>
        <family val="2"/>
      </rPr>
      <t>(5 % NA)</t>
    </r>
  </si>
  <si>
    <r>
      <t>Fondo de dotación/Donación dirigida</t>
    </r>
    <r>
      <rPr>
        <sz val="10"/>
        <rFont val="Arial Narrow"/>
        <family val="2"/>
      </rPr>
      <t xml:space="preserve"> #</t>
    </r>
  </si>
  <si>
    <t>País en que se llevará</t>
  </si>
  <si>
    <t>a cabo el proyecto</t>
  </si>
  <si>
    <t>Efectivo remitido al</t>
  </si>
  <si>
    <t>proyecto (Equiv USD)</t>
  </si>
  <si>
    <r>
      <t xml:space="preserve">Contrapartida del Fondo Mundial de LFR </t>
    </r>
    <r>
      <rPr>
        <sz val="10"/>
        <rFont val="Arial Narrow"/>
        <family val="2"/>
      </rPr>
      <t>(80% del FDD)</t>
    </r>
  </si>
  <si>
    <t>(80 % del FDD, 0 % del efectivo) No hay un monto mínimo para los fondos de contrapartida del Fondo Mundial. El monto máximo de la contrapartida con cargo al Fondo Mundial es de USD 400 000.</t>
  </si>
  <si>
    <t>Identifica las fuentes de financiamiento adicional.</t>
  </si>
  <si>
    <t>5.</t>
  </si>
  <si>
    <t>6.</t>
  </si>
  <si>
    <t>Fondos designados por los donantes de La Fundación Rotaria</t>
  </si>
  <si>
    <t>México</t>
  </si>
  <si>
    <t>DDF District 4170</t>
  </si>
  <si>
    <t>Rotary Clubs and DDF 5030</t>
  </si>
  <si>
    <t>CR San Rafael</t>
  </si>
  <si>
    <t>OTRO INTERNACIONAL</t>
  </si>
  <si>
    <t>H2H</t>
  </si>
  <si>
    <t>TIPO DE CAMBIO 2026</t>
  </si>
  <si>
    <t>Other Clubs</t>
  </si>
  <si>
    <t>Funding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</si>
</sst>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00_);_(&quot;$&quot;* \(#,##0.00\);_(&quot;$&quot;* &quot;-&quot;??_);_(@_)"/>
    <numFmt numFmtId="165" formatCode="_(* #,##0.00_);_(* \(#,##0.00\);_(* &quot;-&quot;??_);_(@_)"/>
    <numFmt numFmtId="166" formatCode="_(* #,##0_);_(* \(#,##0\);_(* &quot;-&quot;??_);_(@_)"/>
    <numFmt numFmtId="167" formatCode="_(&quot;$&quot;* #,##0_);_(&quot;$&quot;* \(#,##0\);_(&quot;$&quot;* &quot;-&quot;??_);_(@_)"/>
  </numFmts>
  <fonts count="8" x14ac:knownFonts="1">
    <font>
      <sz val="10"/>
      <name val="Arial"/>
    </font>
    <font>
      <sz val="10"/>
      <name val="Arial"/>
      <family val="2"/>
    </font>
    <font>
      <b/>
      <sz val="10"/>
      <name val="Arial Narrow"/>
      <family val="2"/>
    </font>
    <font>
      <sz val="10"/>
      <name val="Arial Narrow"/>
      <family val="2"/>
    </font>
    <font>
      <sz val="8"/>
      <name val="Arial Narrow"/>
      <family val="2"/>
    </font>
    <font>
      <vertAlign val="superscript"/>
      <sz val="10"/>
      <name val="Arial Narrow"/>
      <family val="2"/>
    </font>
    <font>
      <b/>
      <vertAlign val="superscript"/>
      <sz val="10"/>
      <name val="Arial Narrow"/>
      <family val="2"/>
    </font>
    <font>
      <b/>
      <sz val="8"/>
      <name val="Arial Narrow"/>
      <family val="2"/>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CCFF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CC"/>
        <bgColor indexed="64"/>
      </patternFill>
    </fill>
  </fills>
  <borders count="3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cellStyleXfs>
  <cellXfs count="118">
    <xf numFmtId="0" fontId="0" fillId="0" borderId="0" xfId="0"/>
    <xf numFmtId="166" fontId="3" fillId="5" borderId="1" xfId="1" applyNumberFormat="1" applyFont="1" applyFill="1" applyBorder="1" applyProtection="1"/>
    <xf numFmtId="9" fontId="2" fillId="7" borderId="2" xfId="1" applyNumberFormat="1" applyFont="1" applyFill="1" applyBorder="1" applyAlignment="1" applyProtection="1">
      <alignment horizontal="center" vertical="center" wrapText="1"/>
    </xf>
    <xf numFmtId="167" fontId="3" fillId="5" borderId="5" xfId="2" applyNumberFormat="1" applyFont="1" applyFill="1" applyBorder="1" applyProtection="1"/>
    <xf numFmtId="0" fontId="3" fillId="5" borderId="9" xfId="3" applyFont="1" applyFill="1" applyBorder="1"/>
    <xf numFmtId="0" fontId="3" fillId="2" borderId="0" xfId="3" applyFont="1" applyFill="1" applyProtection="1">
      <protection locked="0"/>
    </xf>
    <xf numFmtId="167" fontId="3" fillId="6" borderId="16" xfId="2" applyNumberFormat="1" applyFont="1" applyFill="1" applyBorder="1" applyProtection="1">
      <protection locked="0"/>
    </xf>
    <xf numFmtId="0" fontId="3" fillId="2" borderId="7" xfId="3" applyFont="1" applyFill="1" applyBorder="1" applyProtection="1">
      <protection locked="0"/>
    </xf>
    <xf numFmtId="167" fontId="3" fillId="5" borderId="1" xfId="2" applyNumberFormat="1" applyFont="1" applyFill="1" applyBorder="1" applyProtection="1"/>
    <xf numFmtId="167" fontId="3" fillId="5" borderId="0" xfId="2" applyNumberFormat="1" applyFont="1" applyFill="1" applyBorder="1" applyProtection="1"/>
    <xf numFmtId="166" fontId="3" fillId="5" borderId="5" xfId="1" applyNumberFormat="1" applyFont="1" applyFill="1" applyBorder="1" applyAlignment="1" applyProtection="1">
      <alignment horizontal="right"/>
    </xf>
    <xf numFmtId="166" fontId="3" fillId="5" borderId="5" xfId="1" applyNumberFormat="1" applyFont="1" applyFill="1" applyBorder="1" applyProtection="1"/>
    <xf numFmtId="166" fontId="3" fillId="5" borderId="0" xfId="1" applyNumberFormat="1" applyFont="1" applyFill="1" applyBorder="1" applyProtection="1"/>
    <xf numFmtId="166" fontId="3" fillId="6" borderId="14" xfId="5" applyNumberFormat="1" applyFont="1" applyFill="1" applyBorder="1" applyProtection="1">
      <protection locked="0"/>
    </xf>
    <xf numFmtId="166" fontId="3" fillId="4" borderId="14" xfId="2" applyNumberFormat="1" applyFont="1" applyFill="1" applyBorder="1" applyProtection="1">
      <protection locked="0"/>
    </xf>
    <xf numFmtId="166" fontId="3" fillId="3" borderId="12" xfId="2" applyNumberFormat="1" applyFont="1" applyFill="1" applyBorder="1" applyProtection="1">
      <protection locked="0"/>
    </xf>
    <xf numFmtId="166" fontId="3" fillId="7" borderId="12" xfId="2" applyNumberFormat="1" applyFont="1" applyFill="1" applyBorder="1" applyProtection="1"/>
    <xf numFmtId="166" fontId="3" fillId="6" borderId="17" xfId="5" applyNumberFormat="1" applyFont="1" applyFill="1" applyBorder="1" applyProtection="1">
      <protection locked="0"/>
    </xf>
    <xf numFmtId="166" fontId="3" fillId="4" borderId="15" xfId="2" applyNumberFormat="1" applyFont="1" applyFill="1" applyBorder="1" applyProtection="1">
      <protection locked="0"/>
    </xf>
    <xf numFmtId="166" fontId="3" fillId="3" borderId="13" xfId="2" applyNumberFormat="1" applyFont="1" applyFill="1" applyBorder="1" applyProtection="1">
      <protection locked="0"/>
    </xf>
    <xf numFmtId="166" fontId="3" fillId="7" borderId="13" xfId="2" applyNumberFormat="1" applyFont="1" applyFill="1" applyBorder="1" applyProtection="1"/>
    <xf numFmtId="0" fontId="6" fillId="5" borderId="0" xfId="1" applyNumberFormat="1" applyFont="1" applyFill="1" applyBorder="1" applyAlignment="1" applyProtection="1">
      <alignment horizontal="left"/>
    </xf>
    <xf numFmtId="0" fontId="6" fillId="5" borderId="9" xfId="3" applyFont="1" applyFill="1" applyBorder="1" applyAlignment="1">
      <alignment horizontal="left"/>
    </xf>
    <xf numFmtId="0" fontId="6" fillId="5" borderId="9" xfId="1" applyNumberFormat="1" applyFont="1" applyFill="1" applyBorder="1" applyAlignment="1" applyProtection="1">
      <alignment horizontal="left"/>
    </xf>
    <xf numFmtId="166" fontId="3" fillId="5" borderId="11" xfId="1" applyNumberFormat="1" applyFont="1" applyFill="1" applyBorder="1" applyProtection="1"/>
    <xf numFmtId="9" fontId="2" fillId="7" borderId="17" xfId="1" applyNumberFormat="1" applyFont="1" applyFill="1" applyBorder="1" applyAlignment="1" applyProtection="1">
      <alignment horizontal="center" vertical="center" wrapText="1"/>
    </xf>
    <xf numFmtId="166" fontId="3" fillId="7" borderId="18" xfId="2" applyNumberFormat="1" applyFont="1" applyFill="1" applyBorder="1" applyProtection="1"/>
    <xf numFmtId="166" fontId="3" fillId="7" borderId="17" xfId="2" applyNumberFormat="1" applyFont="1" applyFill="1" applyBorder="1" applyProtection="1"/>
    <xf numFmtId="0" fontId="3" fillId="2" borderId="0" xfId="3" applyFont="1" applyFill="1" applyAlignment="1" applyProtection="1">
      <alignment horizontal="right"/>
      <protection locked="0"/>
    </xf>
    <xf numFmtId="166" fontId="3" fillId="2" borderId="0" xfId="1" applyNumberFormat="1" applyFont="1" applyFill="1" applyProtection="1">
      <protection locked="0"/>
    </xf>
    <xf numFmtId="0" fontId="3" fillId="2" borderId="0" xfId="0" applyFont="1" applyFill="1" applyProtection="1">
      <protection locked="0"/>
    </xf>
    <xf numFmtId="0" fontId="3" fillId="5" borderId="4" xfId="3" applyFont="1" applyFill="1" applyBorder="1" applyProtection="1">
      <protection locked="0"/>
    </xf>
    <xf numFmtId="0" fontId="3" fillId="5" borderId="9" xfId="3" applyFont="1" applyFill="1" applyBorder="1" applyProtection="1">
      <protection locked="0"/>
    </xf>
    <xf numFmtId="167" fontId="3" fillId="2" borderId="0" xfId="3" applyNumberFormat="1" applyFont="1" applyFill="1" applyProtection="1">
      <protection locked="0"/>
    </xf>
    <xf numFmtId="166" fontId="3" fillId="2" borderId="0" xfId="1" applyNumberFormat="1" applyFont="1" applyFill="1" applyBorder="1" applyProtection="1">
      <protection locked="0"/>
    </xf>
    <xf numFmtId="0" fontId="2" fillId="2" borderId="0" xfId="0" applyFont="1" applyFill="1" applyProtection="1">
      <protection locked="0"/>
    </xf>
    <xf numFmtId="0" fontId="5" fillId="2" borderId="0" xfId="3" applyFont="1" applyFill="1" applyAlignment="1" applyProtection="1">
      <alignment horizontal="right"/>
      <protection locked="0"/>
    </xf>
    <xf numFmtId="0" fontId="5" fillId="2" borderId="0" xfId="3" applyFont="1" applyFill="1" applyProtection="1">
      <protection locked="0"/>
    </xf>
    <xf numFmtId="167" fontId="3" fillId="5" borderId="6" xfId="5" applyNumberFormat="1" applyFont="1" applyFill="1" applyBorder="1" applyProtection="1"/>
    <xf numFmtId="166" fontId="3" fillId="5" borderId="0" xfId="5" applyNumberFormat="1" applyFont="1" applyFill="1" applyBorder="1" applyAlignment="1" applyProtection="1">
      <alignment horizontal="right"/>
    </xf>
    <xf numFmtId="9" fontId="2" fillId="5" borderId="1" xfId="1" applyNumberFormat="1" applyFont="1" applyFill="1" applyBorder="1" applyAlignment="1" applyProtection="1">
      <alignment horizontal="center" vertical="center" wrapText="1"/>
    </xf>
    <xf numFmtId="0" fontId="3" fillId="0" borderId="0" xfId="3" applyFont="1" applyProtection="1">
      <protection locked="0"/>
    </xf>
    <xf numFmtId="9" fontId="2" fillId="5" borderId="0" xfId="1" applyNumberFormat="1" applyFont="1" applyFill="1" applyBorder="1" applyAlignment="1" applyProtection="1">
      <alignment horizontal="center" vertical="center" wrapText="1"/>
    </xf>
    <xf numFmtId="167" fontId="3" fillId="4" borderId="16" xfId="2" applyNumberFormat="1" applyFont="1" applyFill="1" applyBorder="1" applyProtection="1">
      <protection locked="0"/>
    </xf>
    <xf numFmtId="167" fontId="3" fillId="4" borderId="19" xfId="2" applyNumberFormat="1" applyFont="1" applyFill="1" applyBorder="1" applyProtection="1">
      <protection locked="0"/>
    </xf>
    <xf numFmtId="167" fontId="3" fillId="3" borderId="20" xfId="2" applyNumberFormat="1" applyFont="1" applyFill="1" applyBorder="1" applyProtection="1">
      <protection locked="0"/>
    </xf>
    <xf numFmtId="167" fontId="3" fillId="7" borderId="20" xfId="2" applyNumberFormat="1" applyFont="1" applyFill="1" applyBorder="1" applyProtection="1"/>
    <xf numFmtId="167" fontId="3" fillId="7" borderId="16" xfId="2" applyNumberFormat="1" applyFont="1" applyFill="1" applyBorder="1" applyProtection="1"/>
    <xf numFmtId="0" fontId="2" fillId="5" borderId="9" xfId="3" applyFont="1" applyFill="1" applyBorder="1"/>
    <xf numFmtId="0" fontId="2" fillId="0" borderId="2" xfId="1" applyNumberFormat="1" applyFont="1" applyFill="1" applyBorder="1" applyAlignment="1" applyProtection="1">
      <alignment horizontal="left"/>
      <protection locked="0"/>
    </xf>
    <xf numFmtId="166" fontId="3" fillId="5" borderId="1" xfId="1" applyNumberFormat="1" applyFont="1" applyFill="1" applyBorder="1" applyAlignment="1" applyProtection="1">
      <alignment horizontal="center"/>
    </xf>
    <xf numFmtId="167" fontId="3" fillId="5" borderId="0" xfId="2" applyNumberFormat="1" applyFont="1" applyFill="1" applyBorder="1" applyAlignment="1" applyProtection="1">
      <alignment horizontal="right"/>
    </xf>
    <xf numFmtId="166" fontId="3" fillId="5" borderId="0" xfId="1" applyNumberFormat="1" applyFont="1" applyFill="1" applyBorder="1" applyAlignment="1" applyProtection="1">
      <alignment horizontal="right"/>
    </xf>
    <xf numFmtId="166" fontId="3" fillId="7" borderId="21" xfId="2" applyNumberFormat="1" applyFont="1" applyFill="1" applyBorder="1" applyProtection="1"/>
    <xf numFmtId="166" fontId="3" fillId="7" borderId="22" xfId="2" applyNumberFormat="1" applyFont="1" applyFill="1" applyBorder="1" applyProtection="1"/>
    <xf numFmtId="166" fontId="3" fillId="7" borderId="14" xfId="2" applyNumberFormat="1" applyFont="1" applyFill="1" applyBorder="1" applyProtection="1"/>
    <xf numFmtId="49" fontId="2" fillId="2" borderId="23" xfId="1" applyNumberFormat="1" applyFont="1" applyFill="1" applyBorder="1" applyAlignment="1" applyProtection="1">
      <alignment horizontal="left"/>
      <protection locked="0"/>
    </xf>
    <xf numFmtId="49" fontId="2" fillId="2" borderId="24" xfId="1" applyNumberFormat="1" applyFont="1" applyFill="1" applyBorder="1" applyAlignment="1" applyProtection="1">
      <alignment horizontal="left"/>
      <protection locked="0"/>
    </xf>
    <xf numFmtId="166" fontId="3" fillId="5" borderId="0" xfId="1" applyNumberFormat="1" applyFont="1" applyFill="1" applyBorder="1" applyAlignment="1" applyProtection="1">
      <alignment horizontal="left"/>
    </xf>
    <xf numFmtId="9" fontId="4" fillId="5" borderId="0" xfId="4" applyFont="1" applyFill="1" applyBorder="1" applyAlignment="1" applyProtection="1">
      <alignment horizontal="right" vertical="center"/>
    </xf>
    <xf numFmtId="9" fontId="7" fillId="5" borderId="0" xfId="4" applyFont="1" applyFill="1" applyBorder="1" applyAlignment="1" applyProtection="1">
      <alignment horizontal="right" vertical="center"/>
    </xf>
    <xf numFmtId="167" fontId="3" fillId="5" borderId="1" xfId="5" applyNumberFormat="1" applyFont="1" applyFill="1" applyBorder="1" applyProtection="1"/>
    <xf numFmtId="0" fontId="3" fillId="5" borderId="1" xfId="3" applyFont="1" applyFill="1" applyBorder="1" applyAlignment="1">
      <alignment horizontal="right"/>
    </xf>
    <xf numFmtId="0" fontId="3" fillId="5" borderId="4" xfId="3" applyFont="1" applyFill="1" applyBorder="1"/>
    <xf numFmtId="0" fontId="3" fillId="5" borderId="0" xfId="3" applyFont="1" applyFill="1"/>
    <xf numFmtId="0" fontId="2" fillId="5" borderId="0" xfId="3" quotePrefix="1" applyFont="1" applyFill="1" applyAlignment="1">
      <alignment horizontal="left" vertical="center"/>
    </xf>
    <xf numFmtId="0" fontId="2" fillId="5" borderId="0" xfId="3" applyFont="1" applyFill="1" applyAlignment="1">
      <alignment horizontal="left" vertical="center"/>
    </xf>
    <xf numFmtId="166" fontId="2" fillId="5" borderId="0" xfId="1" applyNumberFormat="1" applyFont="1" applyFill="1" applyBorder="1" applyAlignment="1" applyProtection="1">
      <alignment horizontal="center" vertical="center"/>
    </xf>
    <xf numFmtId="166" fontId="2" fillId="5" borderId="0" xfId="1" applyNumberFormat="1" applyFont="1" applyFill="1" applyBorder="1" applyAlignment="1" applyProtection="1">
      <alignment horizontal="center" vertical="center" wrapText="1"/>
    </xf>
    <xf numFmtId="0" fontId="3" fillId="5" borderId="3" xfId="3" applyFont="1" applyFill="1" applyBorder="1"/>
    <xf numFmtId="0" fontId="3" fillId="5" borderId="1" xfId="3" applyFont="1" applyFill="1" applyBorder="1"/>
    <xf numFmtId="166" fontId="3" fillId="5" borderId="8" xfId="1" applyNumberFormat="1" applyFont="1" applyFill="1" applyBorder="1" applyProtection="1"/>
    <xf numFmtId="0" fontId="2" fillId="5" borderId="0" xfId="3" applyFont="1" applyFill="1" applyAlignment="1">
      <alignment vertical="top"/>
    </xf>
    <xf numFmtId="166" fontId="3" fillId="5" borderId="9" xfId="1" applyNumberFormat="1" applyFont="1" applyFill="1" applyBorder="1" applyProtection="1"/>
    <xf numFmtId="0" fontId="3" fillId="5" borderId="9" xfId="3" applyFont="1" applyFill="1" applyBorder="1" applyAlignment="1">
      <alignment horizontal="left" vertical="center"/>
    </xf>
    <xf numFmtId="166" fontId="2" fillId="6" borderId="16" xfId="1" applyNumberFormat="1" applyFont="1" applyFill="1" applyBorder="1" applyAlignment="1" applyProtection="1">
      <alignment horizontal="center" vertical="center"/>
    </xf>
    <xf numFmtId="166" fontId="2" fillId="4" borderId="16" xfId="1" applyNumberFormat="1" applyFont="1" applyFill="1" applyBorder="1" applyAlignment="1" applyProtection="1">
      <alignment horizontal="center" vertical="center" wrapText="1"/>
    </xf>
    <xf numFmtId="166" fontId="2" fillId="3" borderId="2" xfId="1" applyNumberFormat="1" applyFont="1" applyFill="1" applyBorder="1" applyAlignment="1" applyProtection="1">
      <alignment horizontal="left" vertical="center"/>
    </xf>
    <xf numFmtId="166" fontId="2" fillId="3" borderId="2" xfId="1" applyNumberFormat="1" applyFont="1" applyFill="1" applyBorder="1" applyAlignment="1" applyProtection="1">
      <alignment horizontal="center" vertical="center"/>
    </xf>
    <xf numFmtId="166" fontId="2" fillId="3" borderId="2" xfId="1" applyNumberFormat="1" applyFont="1" applyFill="1" applyBorder="1" applyAlignment="1" applyProtection="1">
      <alignment horizontal="center" vertical="center" wrapText="1"/>
    </xf>
    <xf numFmtId="0" fontId="3" fillId="5" borderId="0" xfId="3" applyFont="1" applyFill="1" applyAlignment="1">
      <alignment horizontal="left" vertical="center"/>
    </xf>
    <xf numFmtId="166" fontId="2" fillId="6" borderId="17" xfId="1" applyNumberFormat="1" applyFont="1" applyFill="1" applyBorder="1" applyAlignment="1" applyProtection="1">
      <alignment horizontal="center" vertical="center"/>
    </xf>
    <xf numFmtId="166" fontId="2" fillId="4" borderId="17" xfId="1" applyNumberFormat="1" applyFont="1" applyFill="1" applyBorder="1" applyAlignment="1" applyProtection="1">
      <alignment horizontal="center" vertical="center" wrapText="1"/>
    </xf>
    <xf numFmtId="167" fontId="3" fillId="5" borderId="4" xfId="2" applyNumberFormat="1" applyFont="1" applyFill="1" applyBorder="1" applyProtection="1"/>
    <xf numFmtId="166" fontId="2" fillId="5" borderId="1" xfId="1" applyNumberFormat="1" applyFont="1" applyFill="1" applyBorder="1" applyAlignment="1" applyProtection="1">
      <alignment horizontal="center" vertical="center"/>
    </xf>
    <xf numFmtId="166" fontId="2" fillId="5" borderId="1" xfId="1" applyNumberFormat="1" applyFont="1" applyFill="1" applyBorder="1" applyAlignment="1" applyProtection="1">
      <alignment horizontal="center" vertical="center" wrapText="1"/>
    </xf>
    <xf numFmtId="0" fontId="3" fillId="5" borderId="0" xfId="3" applyFont="1" applyFill="1" applyAlignment="1">
      <alignment horizontal="right"/>
    </xf>
    <xf numFmtId="0" fontId="2" fillId="5" borderId="0" xfId="3" applyFont="1" applyFill="1" applyAlignment="1">
      <alignment horizontal="right"/>
    </xf>
    <xf numFmtId="0" fontId="2" fillId="5" borderId="0" xfId="3" applyFont="1" applyFill="1" applyAlignment="1">
      <alignment horizontal="left"/>
    </xf>
    <xf numFmtId="0" fontId="2" fillId="5" borderId="0" xfId="3" applyFont="1" applyFill="1"/>
    <xf numFmtId="166" fontId="3" fillId="5" borderId="4" xfId="1" applyNumberFormat="1" applyFont="1" applyFill="1" applyBorder="1" applyAlignment="1" applyProtection="1">
      <alignment horizontal="right"/>
    </xf>
    <xf numFmtId="0" fontId="2" fillId="5" borderId="1" xfId="3" applyFont="1" applyFill="1" applyBorder="1" applyAlignment="1">
      <alignment horizontal="right"/>
    </xf>
    <xf numFmtId="0" fontId="3" fillId="5" borderId="10" xfId="3" applyFont="1" applyFill="1" applyBorder="1"/>
    <xf numFmtId="0" fontId="3" fillId="5" borderId="5" xfId="3" applyFont="1" applyFill="1" applyBorder="1"/>
    <xf numFmtId="167" fontId="2" fillId="8" borderId="2" xfId="5" applyNumberFormat="1" applyFont="1" applyFill="1" applyBorder="1" applyAlignment="1" applyProtection="1">
      <alignment horizontal="right"/>
    </xf>
    <xf numFmtId="167" fontId="2" fillId="8" borderId="0" xfId="2" applyNumberFormat="1" applyFont="1" applyFill="1" applyBorder="1" applyProtection="1"/>
    <xf numFmtId="167" fontId="2" fillId="8" borderId="1" xfId="2" applyNumberFormat="1" applyFont="1" applyFill="1" applyBorder="1" applyProtection="1"/>
    <xf numFmtId="167" fontId="3" fillId="7" borderId="19" xfId="2" applyNumberFormat="1" applyFont="1" applyFill="1" applyBorder="1" applyProtection="1"/>
    <xf numFmtId="166" fontId="3" fillId="7" borderId="15" xfId="2" applyNumberFormat="1" applyFont="1" applyFill="1" applyBorder="1" applyProtection="1"/>
    <xf numFmtId="0" fontId="3" fillId="5" borderId="0" xfId="3" applyFont="1" applyFill="1" applyProtection="1">
      <protection locked="0"/>
    </xf>
    <xf numFmtId="166" fontId="3" fillId="5" borderId="0" xfId="1" applyNumberFormat="1" applyFont="1" applyFill="1" applyBorder="1" applyAlignment="1" applyProtection="1">
      <alignment horizontal="center"/>
    </xf>
    <xf numFmtId="49" fontId="3" fillId="5" borderId="0" xfId="1" applyNumberFormat="1" applyFont="1" applyFill="1" applyAlignment="1" applyProtection="1">
      <alignment horizontal="right" wrapText="1"/>
    </xf>
    <xf numFmtId="166" fontId="3" fillId="5" borderId="0" xfId="1" applyNumberFormat="1" applyFont="1" applyFill="1" applyBorder="1" applyAlignment="1" applyProtection="1">
      <protection locked="0"/>
    </xf>
    <xf numFmtId="0" fontId="3" fillId="5" borderId="0" xfId="0" applyFont="1" applyFill="1" applyProtection="1">
      <protection locked="0"/>
    </xf>
    <xf numFmtId="0" fontId="3" fillId="2" borderId="1" xfId="3" applyFont="1" applyFill="1" applyBorder="1" applyProtection="1">
      <protection locked="0"/>
    </xf>
    <xf numFmtId="0" fontId="3" fillId="2" borderId="25" xfId="3" applyFont="1" applyFill="1" applyBorder="1" applyProtection="1">
      <protection locked="0"/>
    </xf>
    <xf numFmtId="0" fontId="3" fillId="2" borderId="26" xfId="3" applyFont="1" applyFill="1" applyBorder="1" applyProtection="1">
      <protection locked="0"/>
    </xf>
    <xf numFmtId="0" fontId="3" fillId="2" borderId="27" xfId="3" applyFont="1" applyFill="1" applyBorder="1" applyProtection="1">
      <protection locked="0"/>
    </xf>
    <xf numFmtId="0" fontId="3" fillId="2" borderId="4" xfId="3" applyFont="1" applyFill="1" applyBorder="1" applyProtection="1">
      <protection locked="0"/>
    </xf>
    <xf numFmtId="0" fontId="3" fillId="2" borderId="10" xfId="3" applyFont="1" applyFill="1" applyBorder="1" applyProtection="1">
      <protection locked="0"/>
    </xf>
    <xf numFmtId="0" fontId="3" fillId="2" borderId="2" xfId="3" applyFont="1" applyFill="1" applyBorder="1" applyProtection="1">
      <protection locked="0"/>
    </xf>
    <xf numFmtId="167" fontId="3" fillId="3" borderId="2" xfId="2" applyNumberFormat="1" applyFont="1" applyFill="1" applyBorder="1" applyProtection="1">
      <protection locked="0"/>
    </xf>
    <xf numFmtId="0" fontId="3" fillId="2" borderId="28" xfId="3" applyFont="1" applyFill="1" applyBorder="1" applyProtection="1">
      <protection locked="0"/>
    </xf>
    <xf numFmtId="167" fontId="3" fillId="4" borderId="14" xfId="2" applyNumberFormat="1" applyFont="1" applyFill="1" applyBorder="1" applyProtection="1">
      <protection locked="0"/>
    </xf>
    <xf numFmtId="0" fontId="3" fillId="2" borderId="29" xfId="3" applyFont="1" applyFill="1" applyBorder="1" applyProtection="1">
      <protection locked="0"/>
    </xf>
    <xf numFmtId="43" fontId="3" fillId="2" borderId="0" xfId="3" applyNumberFormat="1" applyFont="1" applyFill="1" applyProtection="1">
      <protection locked="0"/>
    </xf>
    <xf numFmtId="166" fontId="3" fillId="5" borderId="0" xfId="1" applyNumberFormat="1" applyFont="1" applyFill="1" applyBorder="1" applyAlignment="1" applyProtection="1">
      <protection locked="0"/>
    </xf>
    <xf numFmtId="0" fontId="3" fillId="5" borderId="0" xfId="0" applyFont="1" applyFill="1" applyProtection="1">
      <protection locked="0"/>
    </xf>
  </cellXfs>
  <cellStyles count="6">
    <cellStyle name="Comma_Book2" xfId="1" xr:uid="{00000000-0005-0000-0000-000000000000}"/>
    <cellStyle name="Currency_Book2" xfId="2" xr:uid="{00000000-0005-0000-0000-000002000000}"/>
    <cellStyle name="Moneda" xfId="5" builtinId="4"/>
    <cellStyle name="Normal" xfId="0" builtinId="0"/>
    <cellStyle name="Normal_Book2" xfId="3" xr:uid="{00000000-0005-0000-0000-000004000000}"/>
    <cellStyle name="Porcentaje" xfId="4" builtinId="5"/>
  </cellStyles>
  <dxfs count="1">
    <dxf>
      <font>
        <color rgb="FF9C0006"/>
      </font>
      <fill>
        <patternFill>
          <bgColor rgb="FFFFC7CE"/>
        </patternFill>
      </fill>
    </dxf>
  </dxfs>
  <tableStyles count="0" defaultTableStyle="TableStyleMedium2" defaultPivotStyle="PivotStyleLight16"/>
  <colors>
    <mruColors>
      <color rgb="FFFF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7"/>
  <sheetViews>
    <sheetView tabSelected="1" zoomScale="110" zoomScaleNormal="110" workbookViewId="0">
      <pane ySplit="6" topLeftCell="A7" activePane="bottomLeft" state="frozen"/>
      <selection pane="bottomLeft" activeCell="G10" sqref="G10"/>
    </sheetView>
  </sheetViews>
  <sheetFormatPr baseColWidth="10" defaultColWidth="9.1796875" defaultRowHeight="13" x14ac:dyDescent="0.3"/>
  <cols>
    <col min="1" max="2" width="2.7265625" style="5" customWidth="1"/>
    <col min="3" max="3" width="45.7265625" style="5" bestFit="1" customWidth="1"/>
    <col min="4" max="4" width="7.453125" style="5" customWidth="1"/>
    <col min="5" max="5" width="12.7265625" style="29" customWidth="1"/>
    <col min="6" max="6" width="10.7265625" style="29" customWidth="1"/>
    <col min="7" max="7" width="12.7265625" style="29" customWidth="1"/>
    <col min="8" max="10" width="10.7265625" style="29" customWidth="1"/>
    <col min="11" max="11" width="4.7265625" style="29" customWidth="1"/>
    <col min="12" max="12" width="2.7265625" style="29" customWidth="1"/>
    <col min="13" max="13" width="2.7265625" style="5" customWidth="1"/>
    <col min="14" max="14" width="30.7265625" style="5" bestFit="1" customWidth="1"/>
    <col min="15" max="16384" width="9.1796875" style="5"/>
  </cols>
  <sheetData>
    <row r="1" spans="1:19" x14ac:dyDescent="0.3">
      <c r="A1" s="30" t="s">
        <v>4</v>
      </c>
    </row>
    <row r="2" spans="1:19" x14ac:dyDescent="0.3">
      <c r="A2" s="69"/>
      <c r="B2" s="70"/>
      <c r="C2" s="70"/>
      <c r="D2" s="70"/>
      <c r="E2" s="1"/>
      <c r="F2" s="1"/>
      <c r="G2" s="1"/>
      <c r="H2" s="1"/>
      <c r="I2" s="1"/>
      <c r="J2" s="1"/>
      <c r="K2" s="1"/>
      <c r="L2" s="71"/>
      <c r="N2" s="5" t="s">
        <v>43</v>
      </c>
      <c r="O2" s="5">
        <f>1*1.16</f>
        <v>1.1599999999999999</v>
      </c>
    </row>
    <row r="3" spans="1:19" x14ac:dyDescent="0.3">
      <c r="A3" s="63"/>
      <c r="B3" s="72" t="s">
        <v>19</v>
      </c>
      <c r="C3" s="64"/>
      <c r="D3" s="64"/>
      <c r="E3" s="12"/>
      <c r="F3" s="12"/>
      <c r="G3" s="100" t="s">
        <v>27</v>
      </c>
      <c r="H3" s="12"/>
      <c r="I3" s="12"/>
      <c r="J3" s="12"/>
      <c r="K3" s="12"/>
      <c r="L3" s="73"/>
    </row>
    <row r="4" spans="1:19" ht="26" x14ac:dyDescent="0.3">
      <c r="A4" s="63"/>
      <c r="B4" s="72"/>
      <c r="C4" s="64"/>
      <c r="D4" s="64"/>
      <c r="E4" s="10" t="s">
        <v>13</v>
      </c>
      <c r="F4" s="49"/>
      <c r="G4" s="101" t="s">
        <v>28</v>
      </c>
      <c r="H4" s="56" t="s">
        <v>37</v>
      </c>
      <c r="I4" s="57"/>
      <c r="J4" s="12"/>
      <c r="K4" s="12"/>
      <c r="L4" s="73"/>
    </row>
    <row r="5" spans="1:19" ht="26" x14ac:dyDescent="0.3">
      <c r="A5" s="63"/>
      <c r="B5" s="72"/>
      <c r="C5" s="80"/>
      <c r="D5" s="74"/>
      <c r="E5" s="75" t="s">
        <v>9</v>
      </c>
      <c r="F5" s="76" t="s">
        <v>29</v>
      </c>
      <c r="G5" s="77"/>
      <c r="H5" s="78" t="s">
        <v>10</v>
      </c>
      <c r="I5" s="79"/>
      <c r="J5" s="58"/>
      <c r="K5" s="12"/>
      <c r="L5" s="4"/>
    </row>
    <row r="6" spans="1:19" ht="26" x14ac:dyDescent="0.3">
      <c r="A6" s="63"/>
      <c r="B6" s="80"/>
      <c r="C6" s="80"/>
      <c r="D6" s="74"/>
      <c r="E6" s="81"/>
      <c r="F6" s="82" t="s">
        <v>30</v>
      </c>
      <c r="G6" s="79" t="s">
        <v>8</v>
      </c>
      <c r="H6" s="2">
        <v>0.05</v>
      </c>
      <c r="I6" s="25" t="s">
        <v>15</v>
      </c>
      <c r="J6" s="83"/>
      <c r="K6" s="59"/>
      <c r="L6" s="4"/>
    </row>
    <row r="7" spans="1:19" s="41" customFormat="1" x14ac:dyDescent="0.3">
      <c r="A7" s="63"/>
      <c r="B7" s="65" t="s">
        <v>20</v>
      </c>
      <c r="C7" s="66" t="s">
        <v>6</v>
      </c>
      <c r="D7" s="66"/>
      <c r="E7" s="84"/>
      <c r="F7" s="85"/>
      <c r="G7" s="85"/>
      <c r="H7" s="40"/>
      <c r="I7" s="40"/>
      <c r="J7" s="9"/>
      <c r="K7" s="59"/>
      <c r="L7" s="4"/>
      <c r="M7" s="5"/>
    </row>
    <row r="8" spans="1:19" x14ac:dyDescent="0.3">
      <c r="A8" s="31"/>
      <c r="B8" s="99"/>
      <c r="C8" s="105" t="s">
        <v>38</v>
      </c>
      <c r="D8" s="106"/>
      <c r="E8" s="6">
        <v>7000</v>
      </c>
      <c r="F8" s="44"/>
      <c r="G8" s="45"/>
      <c r="H8" s="46">
        <f t="shared" ref="H8:H15" si="0">G8*0.05</f>
        <v>0</v>
      </c>
      <c r="I8" s="47">
        <f>+G8+H8</f>
        <v>0</v>
      </c>
      <c r="J8" s="116"/>
      <c r="K8" s="117"/>
      <c r="L8" s="32"/>
      <c r="M8" s="33"/>
      <c r="O8" s="5">
        <f>P8*O2</f>
        <v>7539.9999999999991</v>
      </c>
      <c r="P8" s="5">
        <v>6500</v>
      </c>
      <c r="Q8" s="5">
        <f>P8*0.05</f>
        <v>325</v>
      </c>
      <c r="R8" s="5">
        <f>P8+Q8</f>
        <v>6825</v>
      </c>
      <c r="S8" s="5">
        <f>R8*O2</f>
        <v>7916.9999999999991</v>
      </c>
    </row>
    <row r="9" spans="1:19" x14ac:dyDescent="0.3">
      <c r="A9" s="31"/>
      <c r="B9" s="99"/>
      <c r="C9" s="107" t="s">
        <v>40</v>
      </c>
      <c r="D9" s="7"/>
      <c r="E9" s="13"/>
      <c r="F9" s="14"/>
      <c r="G9" s="15">
        <v>8004</v>
      </c>
      <c r="H9" s="16">
        <f t="shared" si="0"/>
        <v>400.20000000000005</v>
      </c>
      <c r="I9" s="26">
        <f>+G9+H9</f>
        <v>8404.2000000000007</v>
      </c>
      <c r="J9" s="116"/>
      <c r="K9" s="117"/>
      <c r="L9" s="32"/>
      <c r="M9" s="33"/>
      <c r="N9" s="115">
        <f>G9*0.05</f>
        <v>400.20000000000005</v>
      </c>
      <c r="O9" s="5">
        <f>P9*O2</f>
        <v>7539.9999999999991</v>
      </c>
      <c r="P9" s="5">
        <v>6500</v>
      </c>
      <c r="Q9" s="5">
        <f>P9*0.05</f>
        <v>325</v>
      </c>
      <c r="R9" s="5">
        <f t="shared" ref="R9" si="1">P9+Q9</f>
        <v>6825</v>
      </c>
      <c r="S9" s="5">
        <f>R9*O2</f>
        <v>7916.9999999999991</v>
      </c>
    </row>
    <row r="10" spans="1:19" x14ac:dyDescent="0.3">
      <c r="A10" s="31"/>
      <c r="B10" s="99"/>
      <c r="C10" s="107" t="s">
        <v>44</v>
      </c>
      <c r="D10" s="7"/>
      <c r="E10" s="13"/>
      <c r="F10" s="14"/>
      <c r="G10" s="15"/>
      <c r="H10" s="16">
        <f t="shared" si="0"/>
        <v>0</v>
      </c>
      <c r="I10" s="26">
        <f t="shared" ref="I10:I15" si="2">+G10+H10</f>
        <v>0</v>
      </c>
      <c r="J10" s="116"/>
      <c r="K10" s="117"/>
      <c r="L10" s="32"/>
      <c r="M10" s="33"/>
      <c r="N10" s="115">
        <f>G10*0.05</f>
        <v>0</v>
      </c>
      <c r="O10" s="5">
        <f>P10*O2</f>
        <v>2320</v>
      </c>
      <c r="P10" s="5">
        <v>2000</v>
      </c>
      <c r="Q10" s="5">
        <f>P10*0.05</f>
        <v>100</v>
      </c>
      <c r="R10" s="5">
        <f>P10+Q10</f>
        <v>2100</v>
      </c>
      <c r="S10" s="5">
        <f>R10*O2</f>
        <v>2436</v>
      </c>
    </row>
    <row r="11" spans="1:19" x14ac:dyDescent="0.3">
      <c r="A11" s="31"/>
      <c r="B11" s="99"/>
      <c r="C11" s="107"/>
      <c r="D11" s="7"/>
      <c r="E11" s="13"/>
      <c r="F11" s="14"/>
      <c r="G11" s="15"/>
      <c r="H11" s="16">
        <f t="shared" si="0"/>
        <v>0</v>
      </c>
      <c r="I11" s="26">
        <f t="shared" si="2"/>
        <v>0</v>
      </c>
      <c r="J11" s="116"/>
      <c r="K11" s="117"/>
      <c r="L11" s="32"/>
      <c r="M11" s="33"/>
      <c r="O11" s="5">
        <f>SUM(O8:O10)</f>
        <v>17400</v>
      </c>
      <c r="Q11" s="5">
        <f>SUM(Q8:Q10)</f>
        <v>750</v>
      </c>
      <c r="S11" s="5">
        <f>SUM(S8:S10)</f>
        <v>18270</v>
      </c>
    </row>
    <row r="12" spans="1:19" x14ac:dyDescent="0.3">
      <c r="A12" s="31"/>
      <c r="B12" s="99"/>
      <c r="C12" s="108"/>
      <c r="E12" s="13"/>
      <c r="F12" s="14"/>
      <c r="G12" s="15"/>
      <c r="H12" s="16">
        <f t="shared" si="0"/>
        <v>0</v>
      </c>
      <c r="I12" s="26">
        <f t="shared" si="2"/>
        <v>0</v>
      </c>
      <c r="J12" s="102"/>
      <c r="K12" s="103"/>
      <c r="L12" s="32"/>
      <c r="M12" s="33"/>
      <c r="O12" s="5">
        <f>Q11*O2</f>
        <v>869.99999999999989</v>
      </c>
      <c r="P12" s="5">
        <f>R12</f>
        <v>20000</v>
      </c>
      <c r="R12" s="5">
        <v>20000</v>
      </c>
    </row>
    <row r="13" spans="1:19" x14ac:dyDescent="0.3">
      <c r="A13" s="31"/>
      <c r="B13" s="99"/>
      <c r="C13" s="107"/>
      <c r="D13" s="7"/>
      <c r="E13" s="13"/>
      <c r="F13" s="14"/>
      <c r="G13" s="15"/>
      <c r="H13" s="16">
        <f t="shared" ref="H13" si="3">G13*0.05</f>
        <v>0</v>
      </c>
      <c r="I13" s="26">
        <f t="shared" si="2"/>
        <v>0</v>
      </c>
      <c r="J13" s="102"/>
      <c r="K13" s="103"/>
      <c r="L13" s="32"/>
      <c r="M13" s="33"/>
      <c r="O13" s="5">
        <f>O11+O12</f>
        <v>18270</v>
      </c>
      <c r="P13" s="5">
        <f>R13</f>
        <v>20000</v>
      </c>
      <c r="R13" s="5">
        <v>20000</v>
      </c>
    </row>
    <row r="14" spans="1:19" x14ac:dyDescent="0.3">
      <c r="A14" s="31"/>
      <c r="B14" s="99"/>
      <c r="C14" s="107"/>
      <c r="D14" s="7"/>
      <c r="E14" s="13"/>
      <c r="F14" s="14"/>
      <c r="G14" s="15"/>
      <c r="H14" s="16">
        <f t="shared" si="0"/>
        <v>0</v>
      </c>
      <c r="I14" s="26">
        <f t="shared" si="2"/>
        <v>0</v>
      </c>
      <c r="J14" s="102"/>
      <c r="K14" s="103"/>
      <c r="L14" s="32"/>
      <c r="M14" s="33"/>
      <c r="P14" s="5">
        <f>SUM(P8:P13)</f>
        <v>55000</v>
      </c>
      <c r="R14" s="5">
        <f>SUM(R8:R13)</f>
        <v>55750</v>
      </c>
    </row>
    <row r="15" spans="1:19" x14ac:dyDescent="0.3">
      <c r="A15" s="31"/>
      <c r="B15" s="99"/>
      <c r="C15" s="109"/>
      <c r="E15" s="17"/>
      <c r="F15" s="18"/>
      <c r="G15" s="19"/>
      <c r="H15" s="20">
        <f t="shared" si="0"/>
        <v>0</v>
      </c>
      <c r="I15" s="27">
        <f t="shared" si="2"/>
        <v>0</v>
      </c>
      <c r="J15" s="116"/>
      <c r="K15" s="117"/>
      <c r="L15" s="32"/>
      <c r="M15" s="33"/>
      <c r="O15" s="5">
        <f>P12*O2</f>
        <v>23200</v>
      </c>
      <c r="R15" s="5">
        <v>959200</v>
      </c>
      <c r="S15" s="5">
        <f>R15/19</f>
        <v>50484.210526315786</v>
      </c>
    </row>
    <row r="16" spans="1:19" x14ac:dyDescent="0.3">
      <c r="A16" s="63"/>
      <c r="B16" s="64"/>
      <c r="C16" s="62" t="s">
        <v>5</v>
      </c>
      <c r="D16" s="62"/>
      <c r="E16" s="61">
        <f>SUM(E8:E15)</f>
        <v>7000</v>
      </c>
      <c r="F16" s="61">
        <f>SUM(F8:F15)</f>
        <v>0</v>
      </c>
      <c r="G16" s="61">
        <f>SUM(G8:G15)</f>
        <v>8004</v>
      </c>
      <c r="H16" s="50"/>
      <c r="I16" s="50"/>
      <c r="J16" s="9">
        <f>SUM(F8:G15, E8:E15)</f>
        <v>15004</v>
      </c>
      <c r="K16" s="59">
        <f>+J16/J29</f>
        <v>0.41560024375380866</v>
      </c>
      <c r="L16" s="4"/>
      <c r="M16" s="33"/>
      <c r="O16" s="5">
        <f>P13*O2</f>
        <v>23200</v>
      </c>
      <c r="P16" s="41"/>
    </row>
    <row r="17" spans="1:18" s="41" customFormat="1" ht="13" customHeight="1" x14ac:dyDescent="0.3">
      <c r="A17" s="63"/>
      <c r="B17" s="65" t="s">
        <v>21</v>
      </c>
      <c r="C17" s="66" t="s">
        <v>0</v>
      </c>
      <c r="D17" s="66"/>
      <c r="E17" s="67"/>
      <c r="F17" s="68"/>
      <c r="G17" s="68"/>
      <c r="H17" s="42"/>
      <c r="I17" s="42"/>
      <c r="J17" s="9"/>
      <c r="K17" s="59"/>
      <c r="L17" s="4"/>
      <c r="M17" s="33"/>
      <c r="O17" s="41">
        <f>SUM(O15:O16)</f>
        <v>46400</v>
      </c>
    </row>
    <row r="18" spans="1:18" x14ac:dyDescent="0.3">
      <c r="A18" s="31"/>
      <c r="B18" s="99"/>
      <c r="C18" s="105" t="s">
        <v>39</v>
      </c>
      <c r="D18" s="106"/>
      <c r="E18" s="6">
        <v>5098</v>
      </c>
      <c r="F18" s="44">
        <v>0</v>
      </c>
      <c r="G18" s="45">
        <v>0</v>
      </c>
      <c r="H18" s="46">
        <f t="shared" ref="H18:H27" si="4">G18*0.05</f>
        <v>0</v>
      </c>
      <c r="I18" s="47">
        <f>+G18+H18</f>
        <v>0</v>
      </c>
      <c r="J18" s="116"/>
      <c r="K18" s="117"/>
      <c r="L18" s="32"/>
      <c r="M18" s="33"/>
    </row>
    <row r="19" spans="1:18" x14ac:dyDescent="0.3">
      <c r="A19" s="31"/>
      <c r="B19" s="99"/>
      <c r="C19" s="107" t="s">
        <v>41</v>
      </c>
      <c r="D19" s="7"/>
      <c r="E19" s="13">
        <v>16000</v>
      </c>
      <c r="F19" s="14"/>
      <c r="G19" s="15">
        <v>0</v>
      </c>
      <c r="H19" s="16">
        <f t="shared" si="4"/>
        <v>0</v>
      </c>
      <c r="I19" s="26">
        <f t="shared" ref="I19:I27" si="5">+G19+H19</f>
        <v>0</v>
      </c>
      <c r="J19" s="116"/>
      <c r="K19" s="117"/>
      <c r="L19" s="32"/>
      <c r="M19" s="33"/>
      <c r="O19" s="5">
        <v>275500</v>
      </c>
    </row>
    <row r="20" spans="1:18" x14ac:dyDescent="0.3">
      <c r="A20" s="31"/>
      <c r="B20" s="99"/>
      <c r="C20" s="107" t="s">
        <v>42</v>
      </c>
      <c r="D20" s="7"/>
      <c r="E20" s="13"/>
      <c r="F20" s="14"/>
      <c r="G20" s="15"/>
      <c r="H20" s="16">
        <f t="shared" si="4"/>
        <v>0</v>
      </c>
      <c r="I20" s="26">
        <f t="shared" si="5"/>
        <v>0</v>
      </c>
      <c r="J20" s="116"/>
      <c r="K20" s="117"/>
      <c r="L20" s="32"/>
      <c r="M20" s="33"/>
      <c r="O20" s="5">
        <f>O15</f>
        <v>23200</v>
      </c>
      <c r="P20" s="5">
        <f>SUM(O19:O20)</f>
        <v>298700</v>
      </c>
      <c r="Q20" s="5">
        <v>304000</v>
      </c>
    </row>
    <row r="21" spans="1:18" x14ac:dyDescent="0.3">
      <c r="A21" s="31"/>
      <c r="B21" s="99"/>
      <c r="C21" s="108"/>
      <c r="E21" s="13"/>
      <c r="F21" s="14"/>
      <c r="G21" s="15"/>
      <c r="H21" s="16">
        <f t="shared" si="4"/>
        <v>0</v>
      </c>
      <c r="I21" s="26">
        <f t="shared" si="5"/>
        <v>0</v>
      </c>
      <c r="J21" s="116"/>
      <c r="K21" s="117"/>
      <c r="L21" s="32"/>
      <c r="M21" s="33"/>
      <c r="O21" s="5">
        <v>304000</v>
      </c>
    </row>
    <row r="22" spans="1:18" x14ac:dyDescent="0.3">
      <c r="A22" s="31"/>
      <c r="B22" s="99"/>
      <c r="C22" s="107"/>
      <c r="D22" s="7"/>
      <c r="E22" s="13"/>
      <c r="F22" s="14"/>
      <c r="G22" s="15"/>
      <c r="H22" s="16">
        <f t="shared" si="4"/>
        <v>0</v>
      </c>
      <c r="I22" s="26">
        <f t="shared" si="5"/>
        <v>0</v>
      </c>
      <c r="J22" s="102"/>
      <c r="K22" s="103"/>
      <c r="L22" s="32"/>
      <c r="M22" s="33"/>
      <c r="O22" s="5">
        <f>SUM(O19:O21)</f>
        <v>602700</v>
      </c>
      <c r="P22" s="5">
        <f>P20+O21</f>
        <v>602700</v>
      </c>
      <c r="Q22" s="5">
        <v>959500</v>
      </c>
      <c r="R22" s="5">
        <f>O22-Q22</f>
        <v>-356800</v>
      </c>
    </row>
    <row r="23" spans="1:18" x14ac:dyDescent="0.3">
      <c r="A23" s="31"/>
      <c r="B23" s="99"/>
      <c r="C23" s="107"/>
      <c r="D23" s="7"/>
      <c r="E23" s="13"/>
      <c r="F23" s="14"/>
      <c r="G23" s="15"/>
      <c r="H23" s="16">
        <f t="shared" ref="H23" si="6">G23*0.05</f>
        <v>0</v>
      </c>
      <c r="I23" s="26">
        <f t="shared" si="5"/>
        <v>0</v>
      </c>
      <c r="J23" s="102"/>
      <c r="K23" s="103"/>
      <c r="L23" s="32"/>
      <c r="M23" s="33"/>
    </row>
    <row r="24" spans="1:18" x14ac:dyDescent="0.3">
      <c r="A24" s="31"/>
      <c r="B24" s="99"/>
      <c r="C24" s="107"/>
      <c r="D24" s="7"/>
      <c r="E24" s="13"/>
      <c r="F24" s="14"/>
      <c r="G24" s="15"/>
      <c r="H24" s="16">
        <f t="shared" si="4"/>
        <v>0</v>
      </c>
      <c r="I24" s="26">
        <f t="shared" si="5"/>
        <v>0</v>
      </c>
      <c r="J24" s="102"/>
      <c r="K24" s="103"/>
      <c r="L24" s="32"/>
      <c r="M24" s="33"/>
    </row>
    <row r="25" spans="1:18" x14ac:dyDescent="0.3">
      <c r="A25" s="31"/>
      <c r="B25" s="99"/>
      <c r="C25" s="107"/>
      <c r="D25" s="7"/>
      <c r="E25" s="13"/>
      <c r="F25" s="14"/>
      <c r="G25" s="15"/>
      <c r="H25" s="54">
        <f t="shared" ref="H25" si="7">G25*0.05</f>
        <v>0</v>
      </c>
      <c r="I25" s="26">
        <f t="shared" si="5"/>
        <v>0</v>
      </c>
      <c r="J25" s="102"/>
      <c r="K25" s="103"/>
      <c r="L25" s="32"/>
      <c r="M25" s="33"/>
    </row>
    <row r="26" spans="1:18" x14ac:dyDescent="0.3">
      <c r="A26" s="31"/>
      <c r="B26" s="99"/>
      <c r="C26" s="107"/>
      <c r="D26" s="7"/>
      <c r="E26" s="13"/>
      <c r="F26" s="14"/>
      <c r="G26" s="15"/>
      <c r="H26" s="55">
        <f t="shared" si="4"/>
        <v>0</v>
      </c>
      <c r="I26" s="55">
        <f t="shared" si="5"/>
        <v>0</v>
      </c>
      <c r="J26" s="102"/>
      <c r="K26" s="103"/>
      <c r="L26" s="32"/>
      <c r="M26" s="33"/>
    </row>
    <row r="27" spans="1:18" x14ac:dyDescent="0.3">
      <c r="A27" s="31"/>
      <c r="B27" s="99"/>
      <c r="C27" s="109"/>
      <c r="E27" s="17"/>
      <c r="F27" s="18"/>
      <c r="G27" s="19"/>
      <c r="H27" s="53">
        <f t="shared" si="4"/>
        <v>0</v>
      </c>
      <c r="I27" s="27">
        <f t="shared" si="5"/>
        <v>0</v>
      </c>
      <c r="J27" s="116"/>
      <c r="K27" s="117"/>
      <c r="L27" s="32"/>
      <c r="M27" s="33"/>
    </row>
    <row r="28" spans="1:18" ht="15" x14ac:dyDescent="0.3">
      <c r="A28" s="63"/>
      <c r="B28" s="64"/>
      <c r="C28" s="62" t="s">
        <v>1</v>
      </c>
      <c r="D28" s="62"/>
      <c r="E28" s="38">
        <f>SUM(E18:E27)</f>
        <v>21098</v>
      </c>
      <c r="F28" s="38">
        <f>SUM(F18:F27)</f>
        <v>0</v>
      </c>
      <c r="G28" s="38">
        <f>SUM(G18:G27)</f>
        <v>0</v>
      </c>
      <c r="H28" s="50"/>
      <c r="I28" s="50"/>
      <c r="J28" s="3">
        <f>SUM(E28:G28)</f>
        <v>21098</v>
      </c>
      <c r="K28" s="60">
        <f>+J28/J29</f>
        <v>0.58439975624619134</v>
      </c>
      <c r="L28" s="22">
        <v>1</v>
      </c>
    </row>
    <row r="29" spans="1:18" ht="15.65" customHeight="1" x14ac:dyDescent="0.3">
      <c r="A29" s="63"/>
      <c r="B29" s="64"/>
      <c r="C29" s="64"/>
      <c r="D29" s="64"/>
      <c r="E29" s="8">
        <f>+E16+E28</f>
        <v>28098</v>
      </c>
      <c r="F29" s="8">
        <f>+F16+F28</f>
        <v>0</v>
      </c>
      <c r="G29" s="8">
        <f>+G16+G28</f>
        <v>8004</v>
      </c>
      <c r="H29" s="9"/>
      <c r="I29" s="51" t="s">
        <v>17</v>
      </c>
      <c r="J29" s="8">
        <f>SUM(E29:G29)</f>
        <v>36102</v>
      </c>
      <c r="K29" s="59">
        <v>1</v>
      </c>
      <c r="L29" s="48"/>
      <c r="N29" s="5" t="s">
        <v>45</v>
      </c>
    </row>
    <row r="30" spans="1:18" ht="15" x14ac:dyDescent="0.3">
      <c r="A30" s="63"/>
      <c r="B30" s="65" t="s">
        <v>22</v>
      </c>
      <c r="C30" s="88" t="s">
        <v>31</v>
      </c>
      <c r="D30" s="88"/>
      <c r="E30" s="94">
        <f>+E29*0.8</f>
        <v>22478.400000000001</v>
      </c>
      <c r="F30" s="90"/>
      <c r="G30" s="52"/>
      <c r="H30" s="52"/>
      <c r="I30" s="86" t="s">
        <v>18</v>
      </c>
      <c r="J30" s="52">
        <f>+E30</f>
        <v>22478.400000000001</v>
      </c>
      <c r="K30" s="21"/>
      <c r="L30" s="23">
        <v>2</v>
      </c>
    </row>
    <row r="31" spans="1:18" ht="15" x14ac:dyDescent="0.3">
      <c r="A31" s="63"/>
      <c r="B31" s="65" t="s">
        <v>23</v>
      </c>
      <c r="C31" s="88" t="s">
        <v>26</v>
      </c>
      <c r="D31" s="110"/>
      <c r="E31" s="58"/>
      <c r="F31" s="52"/>
      <c r="G31" s="111">
        <v>0</v>
      </c>
      <c r="H31" s="100" t="s">
        <v>25</v>
      </c>
      <c r="I31" s="86"/>
      <c r="J31" s="52">
        <f>+G31</f>
        <v>0</v>
      </c>
      <c r="K31" s="21"/>
      <c r="L31" s="23"/>
    </row>
    <row r="32" spans="1:18" ht="15" x14ac:dyDescent="0.3">
      <c r="A32" s="63"/>
      <c r="B32" s="65" t="s">
        <v>34</v>
      </c>
      <c r="C32" s="88" t="s">
        <v>36</v>
      </c>
      <c r="D32" s="110"/>
      <c r="E32" s="58"/>
      <c r="F32" s="52"/>
      <c r="G32" s="111">
        <v>0</v>
      </c>
      <c r="H32" s="100" t="s">
        <v>25</v>
      </c>
      <c r="I32" s="86"/>
      <c r="J32" s="10">
        <f>+G32</f>
        <v>0</v>
      </c>
      <c r="K32" s="21"/>
      <c r="L32" s="23"/>
    </row>
    <row r="33" spans="1:13" ht="15" x14ac:dyDescent="0.3">
      <c r="A33" s="63"/>
      <c r="B33" s="89"/>
      <c r="C33" s="64"/>
      <c r="D33" s="64"/>
      <c r="E33" s="58"/>
      <c r="F33" s="12"/>
      <c r="G33" s="12"/>
      <c r="H33" s="12"/>
      <c r="I33" s="87" t="s">
        <v>2</v>
      </c>
      <c r="J33" s="95">
        <f>SUM(J29:J32)</f>
        <v>58580.4</v>
      </c>
      <c r="K33" s="21"/>
      <c r="L33" s="23">
        <v>3</v>
      </c>
    </row>
    <row r="34" spans="1:13" s="41" customFormat="1" ht="13" customHeight="1" x14ac:dyDescent="0.3">
      <c r="A34" s="63"/>
      <c r="B34" s="65" t="s">
        <v>35</v>
      </c>
      <c r="C34" s="66" t="s">
        <v>24</v>
      </c>
      <c r="D34" s="66"/>
      <c r="E34" s="67"/>
      <c r="F34" s="68"/>
      <c r="G34" s="68"/>
      <c r="H34" s="42"/>
      <c r="I34" s="42"/>
      <c r="J34" s="9"/>
      <c r="K34" s="59"/>
      <c r="L34" s="4"/>
      <c r="M34" s="33"/>
    </row>
    <row r="35" spans="1:13" s="41" customFormat="1" ht="13" customHeight="1" x14ac:dyDescent="0.3">
      <c r="A35" s="63"/>
      <c r="B35" s="66"/>
      <c r="C35" s="105"/>
      <c r="D35" s="104"/>
      <c r="E35" s="104"/>
      <c r="F35" s="43"/>
      <c r="G35" s="45"/>
      <c r="H35" s="97">
        <f t="shared" ref="H35:H36" si="8">G35*0.05</f>
        <v>0</v>
      </c>
      <c r="I35" s="97">
        <f>+G35+H35</f>
        <v>0</v>
      </c>
      <c r="J35" s="9"/>
      <c r="K35" s="59"/>
      <c r="L35" s="4"/>
      <c r="M35" s="33"/>
    </row>
    <row r="36" spans="1:13" s="41" customFormat="1" ht="13" customHeight="1" x14ac:dyDescent="0.3">
      <c r="A36" s="63"/>
      <c r="B36" s="66"/>
      <c r="C36" s="112"/>
      <c r="D36" s="7"/>
      <c r="E36" s="7"/>
      <c r="F36" s="113"/>
      <c r="G36" s="15"/>
      <c r="H36" s="55">
        <f t="shared" si="8"/>
        <v>0</v>
      </c>
      <c r="I36" s="55">
        <f t="shared" ref="I36" si="9">+G36+H36</f>
        <v>0</v>
      </c>
      <c r="J36" s="9"/>
      <c r="K36" s="59"/>
      <c r="L36" s="4"/>
      <c r="M36" s="33"/>
    </row>
    <row r="37" spans="1:13" ht="15" x14ac:dyDescent="0.3">
      <c r="A37" s="63"/>
      <c r="B37" s="64"/>
      <c r="C37" s="114"/>
      <c r="E37" s="5"/>
      <c r="F37" s="18">
        <v>0</v>
      </c>
      <c r="G37" s="19">
        <v>0</v>
      </c>
      <c r="H37" s="98">
        <f t="shared" ref="H37" si="10">G37*0.05</f>
        <v>0</v>
      </c>
      <c r="I37" s="98">
        <f t="shared" ref="I37" si="11">+G37+H37</f>
        <v>0</v>
      </c>
      <c r="J37" s="39">
        <f>SUM(F35:G37)</f>
        <v>0</v>
      </c>
      <c r="K37" s="12"/>
      <c r="L37" s="23">
        <v>4</v>
      </c>
    </row>
    <row r="38" spans="1:13" x14ac:dyDescent="0.3">
      <c r="A38" s="63"/>
      <c r="B38" s="89"/>
      <c r="C38" s="70"/>
      <c r="D38" s="70"/>
      <c r="E38" s="1"/>
      <c r="F38" s="1"/>
      <c r="G38" s="1"/>
      <c r="H38" s="1"/>
      <c r="I38" s="91" t="s">
        <v>16</v>
      </c>
      <c r="J38" s="96">
        <f>+J33+J37</f>
        <v>58580.4</v>
      </c>
      <c r="K38" s="1"/>
      <c r="L38" s="4"/>
    </row>
    <row r="39" spans="1:13" x14ac:dyDescent="0.3">
      <c r="A39" s="92"/>
      <c r="B39" s="93"/>
      <c r="C39" s="93"/>
      <c r="D39" s="93"/>
      <c r="E39" s="11"/>
      <c r="F39" s="11"/>
      <c r="G39" s="11"/>
      <c r="H39" s="11"/>
      <c r="I39" s="11"/>
      <c r="J39" s="11"/>
      <c r="K39" s="11"/>
      <c r="L39" s="24"/>
    </row>
    <row r="40" spans="1:13" x14ac:dyDescent="0.3">
      <c r="E40" s="34"/>
      <c r="F40" s="34"/>
      <c r="G40" s="34"/>
      <c r="H40" s="34"/>
      <c r="I40" s="34"/>
      <c r="J40" s="34"/>
      <c r="K40" s="34"/>
      <c r="L40" s="34"/>
    </row>
    <row r="41" spans="1:13" x14ac:dyDescent="0.3">
      <c r="A41" s="28"/>
      <c r="B41" s="35" t="s">
        <v>3</v>
      </c>
    </row>
    <row r="42" spans="1:13" ht="15" x14ac:dyDescent="0.3">
      <c r="A42" s="36">
        <v>1</v>
      </c>
      <c r="B42" s="5" t="s">
        <v>7</v>
      </c>
    </row>
    <row r="43" spans="1:13" ht="15" x14ac:dyDescent="0.3">
      <c r="A43" s="36">
        <v>2</v>
      </c>
      <c r="B43" s="5" t="s">
        <v>32</v>
      </c>
    </row>
    <row r="44" spans="1:13" ht="15" x14ac:dyDescent="0.3">
      <c r="A44" s="36">
        <v>3</v>
      </c>
      <c r="B44" s="5" t="s">
        <v>14</v>
      </c>
    </row>
    <row r="45" spans="1:13" ht="15" x14ac:dyDescent="0.3">
      <c r="A45" s="37">
        <v>4</v>
      </c>
      <c r="B45" s="5" t="s">
        <v>33</v>
      </c>
    </row>
    <row r="46" spans="1:13" x14ac:dyDescent="0.3">
      <c r="B46" s="5" t="s">
        <v>11</v>
      </c>
    </row>
    <row r="47" spans="1:13" x14ac:dyDescent="0.3">
      <c r="B47" s="5" t="s">
        <v>12</v>
      </c>
    </row>
  </sheetData>
  <sheetProtection algorithmName="SHA-512" hashValue="TWiqkQpRKQawGNX3JQ0mwdW80QYBTyCo86bbortt3zlNXHCaUhzojHfAEIcGZ8Vg4/GQ9l9/V4Iuv0m/jvPYFA==" saltValue="PADe/mRFsnw/n6CjQP4dow==" spinCount="100000" sheet="1" selectLockedCells="1"/>
  <mergeCells count="10">
    <mergeCell ref="J8:K8"/>
    <mergeCell ref="J9:K9"/>
    <mergeCell ref="J10:K10"/>
    <mergeCell ref="J11:K11"/>
    <mergeCell ref="J15:K15"/>
    <mergeCell ref="J18:K18"/>
    <mergeCell ref="J19:K19"/>
    <mergeCell ref="J20:K20"/>
    <mergeCell ref="J21:K21"/>
    <mergeCell ref="J27:K27"/>
  </mergeCells>
  <phoneticPr fontId="1" type="noConversion"/>
  <conditionalFormatting sqref="K28">
    <cfRule type="cellIs" dxfId="0" priority="1" operator="lessThan">
      <formula>0.15</formula>
    </cfRule>
  </conditionalFormatting>
  <printOptions horizontalCentered="1"/>
  <pageMargins left="0.75" right="0.75" top="0.5" bottom="0.5" header="0.5" footer="0.5"/>
  <pageSetup paperSize="9" scale="99" fitToWidth="0" orientation="landscape" r:id="rId1"/>
  <headerFooter alignWithMargins="0"/>
  <ignoredErrors>
    <ignoredError sqref="B7 B17 B30:B32 B34" numberStoredAsText="1"/>
    <ignoredError sqref="K16 F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FAE5461C3AE349BB3D98A940207233" ma:contentTypeVersion="13" ma:contentTypeDescription="Create a new document." ma:contentTypeScope="" ma:versionID="7f30ac1cafc79f3caaca1ffedb1b1b60">
  <xsd:schema xmlns:xsd="http://www.w3.org/2001/XMLSchema" xmlns:xs="http://www.w3.org/2001/XMLSchema" xmlns:p="http://schemas.microsoft.com/office/2006/metadata/properties" xmlns:ns3="781a6be4-de29-4515-a5ba-3286f343e0a9" xmlns:ns4="556be58e-4878-4538-9bdb-238f44a58b61" targetNamespace="http://schemas.microsoft.com/office/2006/metadata/properties" ma:root="true" ma:fieldsID="fd20d1228356437c0ed82cd65f3d032c" ns3:_="" ns4:_="">
    <xsd:import namespace="781a6be4-de29-4515-a5ba-3286f343e0a9"/>
    <xsd:import namespace="556be58e-4878-4538-9bdb-238f44a58b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1a6be4-de29-4515-a5ba-3286f343e0a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be58e-4878-4538-9bdb-238f44a58b6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9B6F00B-D28C-4F1A-B1BE-5DC661FE9EAC}">
  <ds:schemaRefs>
    <ds:schemaRef ds:uri="http://schemas.microsoft.com/sharepoint/v3/contenttype/forms"/>
  </ds:schemaRefs>
</ds:datastoreItem>
</file>

<file path=customXml/itemProps2.xml><?xml version="1.0" encoding="utf-8"?>
<ds:datastoreItem xmlns:ds="http://schemas.openxmlformats.org/officeDocument/2006/customXml" ds:itemID="{53AA0D3D-9DB3-48F5-80B3-C33CA6EEB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1a6be4-de29-4515-a5ba-3286f343e0a9"/>
    <ds:schemaRef ds:uri="556be58e-4878-4538-9bdb-238f44a58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86BC6B-3461-4C53-A9CF-3A646609C816}">
  <ds:schemaRefs>
    <ds:schemaRef ds:uri="http://purl.org/dc/terms/"/>
    <ds:schemaRef ds:uri="781a6be4-de29-4515-a5ba-3286f343e0a9"/>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556be58e-4878-4538-9bdb-238f44a58b6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Financiamiento propuesto</vt:lpstr>
      <vt:lpstr>'Financiamiento propuesto'!Área_de_impresión</vt:lpstr>
    </vt:vector>
  </TitlesOfParts>
  <Company>The Rotary Foundation of Rotary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Matching Grant Budget Calculator</dc:title>
  <dc:creator>Steve Townsend;Lauren.Marquez-Viso@rotary.org</dc:creator>
  <dc:description>Version 8</dc:description>
  <cp:lastModifiedBy>Irma Patricia García Castro</cp:lastModifiedBy>
  <cp:lastPrinted>2020-10-22T21:26:56Z</cp:lastPrinted>
  <dcterms:created xsi:type="dcterms:W3CDTF">2002-06-28T17:52:40Z</dcterms:created>
  <dcterms:modified xsi:type="dcterms:W3CDTF">2026-02-12T03:59:51Z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2700.00000000000</vt:lpwstr>
  </property>
  <property fmtid="{D5CDD505-2E9C-101B-9397-08002B2CF9AE}" pid="3" name="RI Document Category">
    <vt:lpwstr>30;#Humanitarian Programs</vt:lpwstr>
  </property>
  <property fmtid="{D5CDD505-2E9C-101B-9397-08002B2CF9AE}" pid="4" name="Display In">
    <vt:lpwstr>English</vt:lpwstr>
  </property>
  <property fmtid="{D5CDD505-2E9C-101B-9397-08002B2CF9AE}" pid="5" name="RI Document Type">
    <vt:lpwstr>Document</vt:lpwstr>
  </property>
  <property fmtid="{D5CDD505-2E9C-101B-9397-08002B2CF9AE}" pid="6" name="ContentTypeId">
    <vt:lpwstr>0x0101003EFAE5461C3AE349BB3D98A940207233</vt:lpwstr>
  </property>
</Properties>
</file>